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БЮДЖЕТ 2026\"/>
    </mc:Choice>
  </mc:AlternateContent>
  <xr:revisionPtr revIDLastSave="0" documentId="13_ncr:1_{2441832C-7470-4245-BA92-AA7263CB2AE7}" xr6:coauthVersionLast="47" xr6:coauthVersionMax="47" xr10:uidLastSave="{00000000-0000-0000-0000-000000000000}"/>
  <bookViews>
    <workbookView xWindow="-120" yWindow="-120" windowWidth="29040" windowHeight="15840" xr2:uid="{4EAB9477-B507-438D-837A-893589545F63}"/>
  </bookViews>
  <sheets>
    <sheet name="Аркуш1" sheetId="1" r:id="rId1"/>
  </sheets>
  <definedNames>
    <definedName name="_xlnm.Print_Area" localSheetId="0">Аркуш1!$A$1:$J$75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7" i="1"/>
  <c r="G26" i="1"/>
  <c r="I26" i="1"/>
  <c r="J72" i="1"/>
  <c r="I72" i="1"/>
  <c r="G72" i="1"/>
  <c r="E7" i="1"/>
  <c r="G28" i="1"/>
  <c r="I28" i="1"/>
  <c r="F36" i="1"/>
  <c r="J36" i="1" s="1"/>
  <c r="G58" i="1"/>
  <c r="I58" i="1"/>
  <c r="I73" i="1"/>
  <c r="G73" i="1"/>
  <c r="J71" i="1"/>
  <c r="I71" i="1"/>
  <c r="G71" i="1"/>
  <c r="J70" i="1"/>
  <c r="I70" i="1"/>
  <c r="G70" i="1"/>
  <c r="J69" i="1"/>
  <c r="I69" i="1"/>
  <c r="H69" i="1"/>
  <c r="G69" i="1"/>
  <c r="J68" i="1"/>
  <c r="I68" i="1"/>
  <c r="H68" i="1"/>
  <c r="G68" i="1"/>
  <c r="J66" i="1"/>
  <c r="I66" i="1"/>
  <c r="H66" i="1"/>
  <c r="G66" i="1"/>
  <c r="J65" i="1"/>
  <c r="I65" i="1"/>
  <c r="H65" i="1"/>
  <c r="G65" i="1"/>
  <c r="J64" i="1"/>
  <c r="I64" i="1"/>
  <c r="H64" i="1"/>
  <c r="G64" i="1"/>
  <c r="J63" i="1"/>
  <c r="I63" i="1"/>
  <c r="H63" i="1"/>
  <c r="G63" i="1"/>
  <c r="J62" i="1"/>
  <c r="I62" i="1"/>
  <c r="H62" i="1"/>
  <c r="G62" i="1"/>
  <c r="J60" i="1"/>
  <c r="I60" i="1"/>
  <c r="H60" i="1"/>
  <c r="G60" i="1"/>
  <c r="J59" i="1"/>
  <c r="I59" i="1"/>
  <c r="G59" i="1"/>
  <c r="J57" i="1"/>
  <c r="I57" i="1"/>
  <c r="H57" i="1"/>
  <c r="G57" i="1"/>
  <c r="J56" i="1"/>
  <c r="I56" i="1"/>
  <c r="H56" i="1"/>
  <c r="G56" i="1"/>
  <c r="J55" i="1"/>
  <c r="I55" i="1"/>
  <c r="H55" i="1"/>
  <c r="G55" i="1"/>
  <c r="J54" i="1"/>
  <c r="I54" i="1"/>
  <c r="H54" i="1"/>
  <c r="G54" i="1"/>
  <c r="J53" i="1"/>
  <c r="I53" i="1"/>
  <c r="G53" i="1"/>
  <c r="J52" i="1"/>
  <c r="I52" i="1"/>
  <c r="G52" i="1"/>
  <c r="J51" i="1"/>
  <c r="I51" i="1"/>
  <c r="G51" i="1"/>
  <c r="J50" i="1"/>
  <c r="I50" i="1"/>
  <c r="G50" i="1"/>
  <c r="J49" i="1"/>
  <c r="I49" i="1"/>
  <c r="G49" i="1"/>
  <c r="J48" i="1"/>
  <c r="I48" i="1"/>
  <c r="G48" i="1"/>
  <c r="J47" i="1"/>
  <c r="I47" i="1"/>
  <c r="H47" i="1"/>
  <c r="G47" i="1"/>
  <c r="J46" i="1"/>
  <c r="I46" i="1"/>
  <c r="H46" i="1"/>
  <c r="G46" i="1"/>
  <c r="J45" i="1"/>
  <c r="I45" i="1"/>
  <c r="H45" i="1"/>
  <c r="G45" i="1"/>
  <c r="J44" i="1"/>
  <c r="I44" i="1"/>
  <c r="H44" i="1"/>
  <c r="G44" i="1"/>
  <c r="J43" i="1"/>
  <c r="I43" i="1"/>
  <c r="H43" i="1"/>
  <c r="G43" i="1"/>
  <c r="J42" i="1"/>
  <c r="I42" i="1"/>
  <c r="H42" i="1"/>
  <c r="G42" i="1"/>
  <c r="J41" i="1"/>
  <c r="I41" i="1"/>
  <c r="H41" i="1"/>
  <c r="G41" i="1"/>
  <c r="J40" i="1"/>
  <c r="I40" i="1"/>
  <c r="H40" i="1"/>
  <c r="G40" i="1"/>
  <c r="J39" i="1"/>
  <c r="I39" i="1"/>
  <c r="H39" i="1"/>
  <c r="G39" i="1"/>
  <c r="J38" i="1"/>
  <c r="I38" i="1"/>
  <c r="H38" i="1"/>
  <c r="G38" i="1"/>
  <c r="J37" i="1"/>
  <c r="I37" i="1"/>
  <c r="H37" i="1"/>
  <c r="G37" i="1"/>
  <c r="J35" i="1"/>
  <c r="I35" i="1"/>
  <c r="G35" i="1"/>
  <c r="J34" i="1"/>
  <c r="I34" i="1"/>
  <c r="H34" i="1"/>
  <c r="G34" i="1"/>
  <c r="J33" i="1"/>
  <c r="I33" i="1"/>
  <c r="H33" i="1"/>
  <c r="G33" i="1"/>
  <c r="J32" i="1"/>
  <c r="I32" i="1"/>
  <c r="H32" i="1"/>
  <c r="G32" i="1"/>
  <c r="J31" i="1"/>
  <c r="I31" i="1"/>
  <c r="H31" i="1"/>
  <c r="G31" i="1"/>
  <c r="J30" i="1"/>
  <c r="I30" i="1"/>
  <c r="H30" i="1"/>
  <c r="G30" i="1"/>
  <c r="J29" i="1"/>
  <c r="I29" i="1"/>
  <c r="H29" i="1"/>
  <c r="G29" i="1"/>
  <c r="J27" i="1"/>
  <c r="I27" i="1"/>
  <c r="H27" i="1"/>
  <c r="G27" i="1"/>
  <c r="J25" i="1"/>
  <c r="I25" i="1"/>
  <c r="H25" i="1"/>
  <c r="G25" i="1"/>
  <c r="I24" i="1"/>
  <c r="G24" i="1"/>
  <c r="J23" i="1"/>
  <c r="I23" i="1"/>
  <c r="H23" i="1"/>
  <c r="G23" i="1"/>
  <c r="J22" i="1"/>
  <c r="I22" i="1"/>
  <c r="H22" i="1"/>
  <c r="G22" i="1"/>
  <c r="J21" i="1"/>
  <c r="I21" i="1"/>
  <c r="G21" i="1"/>
  <c r="J20" i="1"/>
  <c r="I20" i="1"/>
  <c r="H20" i="1"/>
  <c r="G20" i="1"/>
  <c r="J19" i="1"/>
  <c r="I19" i="1"/>
  <c r="H19" i="1"/>
  <c r="G19" i="1"/>
  <c r="J18" i="1"/>
  <c r="I18" i="1"/>
  <c r="G18" i="1"/>
  <c r="J17" i="1"/>
  <c r="I17" i="1"/>
  <c r="H17" i="1"/>
  <c r="G17" i="1"/>
  <c r="J16" i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J12" i="1"/>
  <c r="I12" i="1"/>
  <c r="H12" i="1"/>
  <c r="G12" i="1"/>
  <c r="J11" i="1"/>
  <c r="I11" i="1"/>
  <c r="H11" i="1"/>
  <c r="G11" i="1"/>
  <c r="J10" i="1"/>
  <c r="I10" i="1"/>
  <c r="H10" i="1"/>
  <c r="G10" i="1"/>
  <c r="J9" i="1"/>
  <c r="I9" i="1"/>
  <c r="H9" i="1"/>
  <c r="G9" i="1"/>
  <c r="J8" i="1"/>
  <c r="I8" i="1"/>
  <c r="H8" i="1"/>
  <c r="G8" i="1"/>
  <c r="E36" i="1"/>
  <c r="E67" i="1"/>
  <c r="E61" i="1"/>
  <c r="F61" i="1"/>
  <c r="J61" i="1" s="1"/>
  <c r="F67" i="1"/>
  <c r="J67" i="1" s="1"/>
  <c r="E74" i="1" l="1"/>
  <c r="F74" i="1"/>
  <c r="G7" i="1"/>
  <c r="G36" i="1"/>
  <c r="G61" i="1"/>
  <c r="G67" i="1"/>
  <c r="H7" i="1"/>
  <c r="H36" i="1"/>
  <c r="H61" i="1"/>
  <c r="H67" i="1"/>
  <c r="I36" i="1"/>
  <c r="I61" i="1"/>
  <c r="I67" i="1"/>
  <c r="I7" i="1"/>
  <c r="J7" i="1"/>
  <c r="J74" i="1" l="1"/>
  <c r="I74" i="1"/>
  <c r="H74" i="1"/>
  <c r="G74" i="1"/>
</calcChain>
</file>

<file path=xl/sharedStrings.xml><?xml version="1.0" encoding="utf-8"?>
<sst xmlns="http://schemas.openxmlformats.org/spreadsheetml/2006/main" count="144" uniqueCount="138">
  <si>
    <t>Код</t>
  </si>
  <si>
    <t>Показник</t>
  </si>
  <si>
    <t>01</t>
  </si>
  <si>
    <t>Сокальська міська рада Львівської області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</si>
  <si>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</si>
  <si>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</si>
  <si>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</si>
  <si>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</si>
  <si>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</si>
  <si>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</si>
  <si>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2010</t>
  </si>
  <si>
    <t>Багатопрофільна стаціонарна медична допомога населенню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</si>
  <si>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</si>
  <si>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</si>
  <si>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</si>
  <si>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</si>
  <si>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2152</t>
  </si>
  <si>
    <t>Інші програми та заходи у сфері охорони здоров`я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</si>
  <si>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</si>
  <si>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</si>
  <si>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</si>
  <si>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</si>
  <si>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3035</t>
  </si>
  <si>
    <t>Компенсаційні виплати за пільговий проїзд окремих категорій громадян на залізничному транспорті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</si>
  <si>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</si>
  <si>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</si>
  <si>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</si>
  <si>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</si>
  <si>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</si>
  <si>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</si>
  <si>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</si>
  <si>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</si>
  <si>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</si>
  <si>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</si>
  <si>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</si>
  <si>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</si>
  <si>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6012</t>
  </si>
  <si>
    <t>Забезпечення діяльності з виробництва, транспортування, постачання теплової енергії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</si>
  <si>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</si>
  <si>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</si>
  <si>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</si>
  <si>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</si>
  <si>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</si>
  <si>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</si>
  <si>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</si>
  <si>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</si>
  <si>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</si>
  <si>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</si>
  <si>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</si>
  <si>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</si>
  <si>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8220</t>
  </si>
  <si>
    <t>Заходи та роботи з мобілізаційної підготовки місцевого значення</t>
  </si>
  <si>
    <t>8330</t>
  </si>
  <si>
    <t>Інша діяльність у сфері екології та охорони природних ресурсів</t>
  </si>
  <si>
    <t>06</t>
  </si>
  <si>
    <t>Відділ освіти, молоді та спорту Сокальської міської ради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</si>
  <si>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</si>
  <si>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</si>
  <si>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</si>
  <si>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</si>
  <si>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</si>
  <si>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</si>
  <si>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</si>
  <si>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</si>
  <si>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</si>
  <si>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</si>
  <si>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</si>
  <si>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</si>
  <si>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</si>
  <si>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</si>
  <si>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</si>
  <si>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</si>
  <si>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</si>
  <si>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</si>
  <si>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</si>
  <si>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</si>
  <si>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</si>
  <si>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</si>
  <si>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</si>
  <si>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</si>
  <si>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</si>
  <si>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</si>
  <si>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</si>
  <si>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</si>
  <si>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</si>
  <si>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</si>
  <si>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</si>
  <si>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</si>
  <si>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5011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</si>
  <si>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</si>
  <si>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</si>
  <si>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</si>
  <si>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</si>
  <si>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</si>
  <si>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5041</t>
  </si>
  <si>
    <t>Розвиток та підтримка доступної спортивної інфраструктури</t>
  </si>
  <si>
    <t>5049</t>
  </si>
  <si>
    <t>Виконання окремих заходів з реалізації соціального проекту `Активні парки - локації здорової України`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</si>
  <si>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</si>
  <si>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</t>
  </si>
  <si>
    <t>Відділ культури Сокальської міської ради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</si>
  <si>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</si>
  <si>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</si>
  <si>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</si>
  <si>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</si>
  <si>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</si>
  <si>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</si>
  <si>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</si>
  <si>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</si>
  <si>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37</t>
  </si>
  <si>
    <t>Фінансове управління Сокальської міської ради</t>
  </si>
  <si>
    <t>8710</t>
  </si>
  <si>
    <t>Резервний фонд місцевого бюджету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</si>
  <si>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</si>
  <si>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</si>
  <si>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</si>
  <si>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</si>
  <si>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</si>
  <si>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</si>
  <si>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</si>
  <si>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Проектування, реставрація та охорона пам'яток культурної спадщини</t>
  </si>
  <si>
    <t>Затверджений план на 2025 рік</t>
  </si>
  <si>
    <t>Пропозиція ГРК  на 2026 рік</t>
  </si>
  <si>
    <t xml:space="preserve"> +/- до затвердженого плану, %</t>
  </si>
  <si>
    <t xml:space="preserve"> +/- до плану з урахуванням змін, %</t>
  </si>
  <si>
    <t xml:space="preserve"> +/- до затвердженого плану,грн</t>
  </si>
  <si>
    <t xml:space="preserve"> +/- до плану з урахуванням змін,грн</t>
  </si>
  <si>
    <t>грн.</t>
  </si>
  <si>
    <t>Підтримка спорту вищих досягнень та організацій, які здійснюють фізкультурно-спортивну діяльність в регіоні</t>
  </si>
  <si>
    <t>Придбання житла для окремих категорій населення відповідно до законодавства</t>
  </si>
  <si>
    <t xml:space="preserve">Публічні інвестиційні проєкти та програми </t>
  </si>
  <si>
    <t>Забезпечення діяльності водопровідно-каналізаційного господарства</t>
  </si>
  <si>
    <t>Примітка:  жовтим кольором позначено субвенції з державного, обласного бюджетів</t>
  </si>
  <si>
    <t>Загальний фонд</t>
  </si>
  <si>
    <t>Бюджет Сокальської міської територіальної громади у розрізі головних розпорядників коштів</t>
  </si>
  <si>
    <t>Проєкт бюджету на 2026 рік</t>
  </si>
  <si>
    <t>План на 2025 рік з урахуванням змін станом на 01.12.2025</t>
  </si>
  <si>
    <t>Додаток 2 до пояснювальної записки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</si>
</sst>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4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2" borderId="0" xfId="0" applyFont="1" applyFill="1"/>
    <xf numFmtId="0" fontId="0" fillId="3" borderId="0" xfId="0" applyFill="1"/>
    <xf numFmtId="164" fontId="1" fillId="2" borderId="1" xfId="0" applyNumberFormat="1" applyFont="1" applyFill="1" applyBorder="1"/>
    <xf numFmtId="164" fontId="0" fillId="2" borderId="1" xfId="0" applyNumberFormat="1" applyFill="1" applyBorder="1"/>
    <xf numFmtId="164" fontId="0" fillId="2" borderId="0" xfId="0" applyNumberFormat="1" applyFill="1"/>
    <xf numFmtId="3" fontId="4" fillId="2" borderId="1" xfId="0" applyNumberFormat="1" applyFont="1" applyFill="1" applyBorder="1"/>
    <xf numFmtId="3" fontId="1" fillId="2" borderId="1" xfId="0" applyNumberFormat="1" applyFont="1" applyFill="1" applyBorder="1"/>
    <xf numFmtId="3" fontId="3" fillId="2" borderId="1" xfId="0" applyNumberFormat="1" applyFont="1" applyFill="1" applyBorder="1"/>
    <xf numFmtId="3" fontId="0" fillId="2" borderId="1" xfId="0" applyNumberFormat="1" applyFill="1" applyBorder="1"/>
    <xf numFmtId="3" fontId="3" fillId="2" borderId="0" xfId="0" applyNumberFormat="1" applyFont="1" applyFill="1"/>
    <xf numFmtId="3" fontId="0" fillId="2" borderId="0" xfId="0" applyNumberFormat="1" applyFill="1"/>
    <xf numFmtId="164" fontId="0" fillId="0" borderId="0" xfId="0" applyNumberFormat="1"/>
    <xf numFmtId="3" fontId="0" fillId="0" borderId="0" xfId="0" applyNumberFormat="1"/>
    <xf numFmtId="0" fontId="4" fillId="2" borderId="2" xfId="0" quotePrefix="1" applyFont="1" applyFill="1" applyBorder="1"/>
    <xf numFmtId="164" fontId="1" fillId="2" borderId="3" xfId="0" applyNumberFormat="1" applyFont="1" applyFill="1" applyBorder="1"/>
    <xf numFmtId="0" fontId="3" fillId="2" borderId="2" xfId="0" quotePrefix="1" applyFont="1" applyFill="1" applyBorder="1"/>
    <xf numFmtId="164" fontId="0" fillId="2" borderId="3" xfId="0" applyNumberFormat="1" applyFill="1" applyBorder="1"/>
    <xf numFmtId="0" fontId="3" fillId="3" borderId="2" xfId="0" quotePrefix="1" applyFont="1" applyFill="1" applyBorder="1"/>
    <xf numFmtId="0" fontId="3" fillId="2" borderId="2" xfId="0" quotePrefix="1" applyFont="1" applyFill="1" applyBorder="1" applyAlignment="1">
      <alignment horizontal="left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3" fontId="4" fillId="2" borderId="5" xfId="0" applyNumberFormat="1" applyFont="1" applyFill="1" applyBorder="1"/>
    <xf numFmtId="3" fontId="1" fillId="2" borderId="5" xfId="0" applyNumberFormat="1" applyFont="1" applyFill="1" applyBorder="1"/>
    <xf numFmtId="164" fontId="1" fillId="2" borderId="5" xfId="0" applyNumberFormat="1" applyFont="1" applyFill="1" applyBorder="1"/>
    <xf numFmtId="164" fontId="1" fillId="2" borderId="6" xfId="0" applyNumberFormat="1" applyFont="1" applyFill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A17D-A463-4F73-AACE-BB229144227B}">
  <dimension ref="A1:K77"/>
  <sheetViews>
    <sheetView tabSelected="1" zoomScale="120" zoomScaleNormal="120" workbookViewId="0">
      <selection activeCell="F5" sqref="F5"/>
    </sheetView>
  </sheetViews>
  <sheetFormatPr defaultRowHeight="12.75" x14ac:dyDescent="0.2"/>
  <cols>
    <col min="2" max="2" width="50.5703125" customWidth="1"/>
    <col min="3" max="3" width="15.140625" customWidth="1"/>
    <col min="4" max="4" width="15" customWidth="1"/>
    <col min="5" max="5" width="14.42578125" customWidth="1"/>
    <col min="6" max="6" width="14.7109375" customWidth="1"/>
    <col min="7" max="7" width="13.85546875" customWidth="1"/>
    <col min="8" max="8" width="11.5703125" customWidth="1"/>
    <col min="9" max="9" width="14.28515625" customWidth="1"/>
    <col min="10" max="10" width="11.28515625" customWidth="1"/>
  </cols>
  <sheetData>
    <row r="1" spans="1:11" x14ac:dyDescent="0.2">
      <c r="H1" t="s">
        <v>137</v>
      </c>
    </row>
    <row r="2" spans="1:1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1" ht="15.75" x14ac:dyDescent="0.25">
      <c r="A3" s="45" t="s">
        <v>134</v>
      </c>
      <c r="B3" s="45"/>
      <c r="C3" s="45"/>
      <c r="D3" s="45"/>
      <c r="E3" s="45"/>
      <c r="F3" s="45"/>
      <c r="G3" s="45"/>
      <c r="H3" s="45"/>
      <c r="I3" s="45"/>
      <c r="J3" s="45"/>
    </row>
    <row r="4" spans="1:11" ht="16.5" thickBot="1" x14ac:dyDescent="0.3">
      <c r="A4" s="1"/>
      <c r="B4" s="1"/>
      <c r="D4" s="43" t="s">
        <v>133</v>
      </c>
      <c r="J4" t="s">
        <v>127</v>
      </c>
    </row>
    <row r="5" spans="1:11" ht="51.75" thickBot="1" x14ac:dyDescent="0.25">
      <c r="A5" s="37" t="s">
        <v>0</v>
      </c>
      <c r="B5" s="38" t="s">
        <v>1</v>
      </c>
      <c r="C5" s="39" t="s">
        <v>121</v>
      </c>
      <c r="D5" s="39" t="s">
        <v>136</v>
      </c>
      <c r="E5" s="39" t="s">
        <v>122</v>
      </c>
      <c r="F5" s="40" t="s">
        <v>135</v>
      </c>
      <c r="G5" s="41" t="s">
        <v>125</v>
      </c>
      <c r="H5" s="41" t="s">
        <v>123</v>
      </c>
      <c r="I5" s="41" t="s">
        <v>126</v>
      </c>
      <c r="J5" s="42" t="s">
        <v>124</v>
      </c>
    </row>
    <row r="6" spans="1:11" x14ac:dyDescent="0.2">
      <c r="A6" s="32">
        <v>1</v>
      </c>
      <c r="B6" s="33">
        <v>2</v>
      </c>
      <c r="C6" s="33">
        <v>3</v>
      </c>
      <c r="D6" s="33">
        <v>4</v>
      </c>
      <c r="E6" s="33">
        <v>5</v>
      </c>
      <c r="F6" s="34">
        <v>6</v>
      </c>
      <c r="G6" s="35"/>
      <c r="H6" s="35">
        <v>8</v>
      </c>
      <c r="I6" s="35">
        <v>9</v>
      </c>
      <c r="J6" s="36">
        <v>10</v>
      </c>
    </row>
    <row r="7" spans="1:11" x14ac:dyDescent="0.2">
      <c r="A7" s="18" t="s">
        <v>2</v>
      </c>
      <c r="B7" s="2" t="s">
        <v>3</v>
      </c>
      <c r="C7" s="10">
        <v>101589690</v>
      </c>
      <c r="D7" s="10">
        <v>112515311</v>
      </c>
      <c r="E7" s="10">
        <f>E8+E9+E10+E11+E12+E13+E14+E15+E16+E17+E18+E19+E20+E21+E22+E24+E23+E25+E27+E29+E30+E31+E32+E33+E34+E28</f>
        <v>147300540</v>
      </c>
      <c r="F7" s="10">
        <f>F8+F9+F10+F11+F12+F13+F14+F15+F16+F17+F18+F19+F20+F21+F22+F24+F23+F25+F27+F29+F30+F31+F32+F33+F34+F28+F26</f>
        <v>145521670</v>
      </c>
      <c r="G7" s="11">
        <f>F7-C7</f>
        <v>43931980</v>
      </c>
      <c r="H7" s="7">
        <f>F7/C7*100-100</f>
        <v>43.24452609314983</v>
      </c>
      <c r="I7" s="11">
        <f>F7-D7</f>
        <v>33006359</v>
      </c>
      <c r="J7" s="19">
        <f>F7/D7*100-100</f>
        <v>29.334993350371661</v>
      </c>
      <c r="K7" s="1"/>
    </row>
    <row r="8" spans="1:11" ht="51" x14ac:dyDescent="0.2">
      <c r="A8" s="20" t="s">
        <v>4</v>
      </c>
      <c r="B8" s="3" t="s">
        <v>5</v>
      </c>
      <c r="C8" s="12">
        <v>40239800</v>
      </c>
      <c r="D8" s="12">
        <v>40553780</v>
      </c>
      <c r="E8" s="12">
        <v>44996300</v>
      </c>
      <c r="F8" s="10">
        <v>44996300</v>
      </c>
      <c r="G8" s="13">
        <f t="shared" ref="G8:G74" si="0">F8-C8</f>
        <v>4756500</v>
      </c>
      <c r="H8" s="8">
        <f t="shared" ref="H8:H74" si="1">F8/C8*100-100</f>
        <v>11.820386781246413</v>
      </c>
      <c r="I8" s="13">
        <f t="shared" ref="I8:I74" si="2">F8-D8</f>
        <v>4442520</v>
      </c>
      <c r="J8" s="21">
        <f t="shared" ref="J8:J74" si="3">F8/D8*100-100</f>
        <v>10.954638507187255</v>
      </c>
      <c r="K8" s="1"/>
    </row>
    <row r="9" spans="1:11" ht="25.5" x14ac:dyDescent="0.2">
      <c r="A9" s="20" t="s">
        <v>6</v>
      </c>
      <c r="B9" s="3" t="s">
        <v>7</v>
      </c>
      <c r="C9" s="12">
        <v>1272520</v>
      </c>
      <c r="D9" s="12">
        <v>1277520</v>
      </c>
      <c r="E9" s="12">
        <v>1460820</v>
      </c>
      <c r="F9" s="10">
        <v>1460820</v>
      </c>
      <c r="G9" s="13">
        <f t="shared" si="0"/>
        <v>188300</v>
      </c>
      <c r="H9" s="8">
        <f t="shared" si="1"/>
        <v>14.797409863892128</v>
      </c>
      <c r="I9" s="13">
        <f t="shared" si="2"/>
        <v>183300</v>
      </c>
      <c r="J9" s="21">
        <f t="shared" si="3"/>
        <v>14.348111966935932</v>
      </c>
      <c r="K9" s="1"/>
    </row>
    <row r="10" spans="1:11" x14ac:dyDescent="0.2">
      <c r="A10" s="20" t="s">
        <v>8</v>
      </c>
      <c r="B10" s="3" t="s">
        <v>9</v>
      </c>
      <c r="C10" s="12">
        <v>210000</v>
      </c>
      <c r="D10" s="12">
        <v>210000</v>
      </c>
      <c r="E10" s="12">
        <v>249000</v>
      </c>
      <c r="F10" s="10">
        <v>249000</v>
      </c>
      <c r="G10" s="13">
        <f t="shared" si="0"/>
        <v>39000</v>
      </c>
      <c r="H10" s="8">
        <f t="shared" si="1"/>
        <v>18.571428571428569</v>
      </c>
      <c r="I10" s="13">
        <f t="shared" si="2"/>
        <v>39000</v>
      </c>
      <c r="J10" s="21">
        <f t="shared" si="3"/>
        <v>18.571428571428569</v>
      </c>
      <c r="K10" s="1"/>
    </row>
    <row r="11" spans="1:11" x14ac:dyDescent="0.2">
      <c r="A11" s="20" t="s">
        <v>10</v>
      </c>
      <c r="B11" s="3" t="s">
        <v>11</v>
      </c>
      <c r="C11" s="12">
        <v>15156600</v>
      </c>
      <c r="D11" s="12">
        <v>13927910</v>
      </c>
      <c r="E11" s="12">
        <v>21189320</v>
      </c>
      <c r="F11" s="10">
        <v>17258810</v>
      </c>
      <c r="G11" s="13">
        <f t="shared" si="0"/>
        <v>2102210</v>
      </c>
      <c r="H11" s="8">
        <f t="shared" si="1"/>
        <v>13.869931251072146</v>
      </c>
      <c r="I11" s="13">
        <f t="shared" si="2"/>
        <v>3330900</v>
      </c>
      <c r="J11" s="21">
        <f t="shared" si="3"/>
        <v>23.915289515799572</v>
      </c>
      <c r="K11" s="1"/>
    </row>
    <row r="12" spans="1:11" ht="25.5" x14ac:dyDescent="0.2">
      <c r="A12" s="20" t="s">
        <v>12</v>
      </c>
      <c r="B12" s="3" t="s">
        <v>13</v>
      </c>
      <c r="C12" s="12">
        <v>329800</v>
      </c>
      <c r="D12" s="12">
        <v>1319430</v>
      </c>
      <c r="E12" s="12">
        <v>136100</v>
      </c>
      <c r="F12" s="10">
        <v>136100</v>
      </c>
      <c r="G12" s="13">
        <f t="shared" si="0"/>
        <v>-193700</v>
      </c>
      <c r="H12" s="8">
        <f t="shared" si="1"/>
        <v>-58.732565191024868</v>
      </c>
      <c r="I12" s="13">
        <f t="shared" si="2"/>
        <v>-1183330</v>
      </c>
      <c r="J12" s="21">
        <f t="shared" si="3"/>
        <v>-89.684939708813658</v>
      </c>
      <c r="K12" s="1"/>
    </row>
    <row r="13" spans="1:11" ht="25.5" x14ac:dyDescent="0.2">
      <c r="A13" s="20" t="s">
        <v>14</v>
      </c>
      <c r="B13" s="3" t="s">
        <v>15</v>
      </c>
      <c r="C13" s="12">
        <v>1520300</v>
      </c>
      <c r="D13" s="12">
        <v>1648700</v>
      </c>
      <c r="E13" s="12">
        <v>1557000</v>
      </c>
      <c r="F13" s="10">
        <v>1557000</v>
      </c>
      <c r="G13" s="13">
        <f t="shared" si="0"/>
        <v>36700</v>
      </c>
      <c r="H13" s="8">
        <f t="shared" si="1"/>
        <v>2.4139972373873491</v>
      </c>
      <c r="I13" s="13">
        <f t="shared" si="2"/>
        <v>-91700</v>
      </c>
      <c r="J13" s="21">
        <f t="shared" si="3"/>
        <v>-5.5619579062291535</v>
      </c>
      <c r="K13" s="1"/>
    </row>
    <row r="14" spans="1:11" x14ac:dyDescent="0.2">
      <c r="A14" s="20" t="s">
        <v>16</v>
      </c>
      <c r="B14" s="3" t="s">
        <v>17</v>
      </c>
      <c r="C14" s="12">
        <v>2284300</v>
      </c>
      <c r="D14" s="12">
        <v>2334800</v>
      </c>
      <c r="E14" s="12">
        <v>3263300</v>
      </c>
      <c r="F14" s="10">
        <v>3213300</v>
      </c>
      <c r="G14" s="13">
        <f t="shared" si="0"/>
        <v>929000</v>
      </c>
      <c r="H14" s="8">
        <f t="shared" si="1"/>
        <v>40.668913890469724</v>
      </c>
      <c r="I14" s="13">
        <f t="shared" si="2"/>
        <v>878500</v>
      </c>
      <c r="J14" s="21">
        <f t="shared" si="3"/>
        <v>37.62634915196162</v>
      </c>
      <c r="K14" s="1"/>
    </row>
    <row r="15" spans="1:11" ht="25.5" x14ac:dyDescent="0.2">
      <c r="A15" s="20" t="s">
        <v>18</v>
      </c>
      <c r="B15" s="3" t="s">
        <v>19</v>
      </c>
      <c r="C15" s="12">
        <v>7900</v>
      </c>
      <c r="D15" s="12">
        <v>7900</v>
      </c>
      <c r="E15" s="12">
        <v>4780</v>
      </c>
      <c r="F15" s="10">
        <v>4780</v>
      </c>
      <c r="G15" s="13">
        <f t="shared" si="0"/>
        <v>-3120</v>
      </c>
      <c r="H15" s="8">
        <f t="shared" si="1"/>
        <v>-39.493670886075947</v>
      </c>
      <c r="I15" s="13">
        <f t="shared" si="2"/>
        <v>-3120</v>
      </c>
      <c r="J15" s="21">
        <f t="shared" si="3"/>
        <v>-39.493670886075947</v>
      </c>
      <c r="K15" s="1"/>
    </row>
    <row r="16" spans="1:11" ht="25.5" x14ac:dyDescent="0.2">
      <c r="A16" s="20" t="s">
        <v>20</v>
      </c>
      <c r="B16" s="3" t="s">
        <v>21</v>
      </c>
      <c r="C16" s="12">
        <v>2640000</v>
      </c>
      <c r="D16" s="12">
        <v>3605800</v>
      </c>
      <c r="E16" s="12">
        <v>5390000</v>
      </c>
      <c r="F16" s="10">
        <v>3840000</v>
      </c>
      <c r="G16" s="13">
        <f t="shared" si="0"/>
        <v>1200000</v>
      </c>
      <c r="H16" s="8">
        <f t="shared" si="1"/>
        <v>45.454545454545467</v>
      </c>
      <c r="I16" s="13">
        <f t="shared" si="2"/>
        <v>234200</v>
      </c>
      <c r="J16" s="21">
        <f t="shared" si="3"/>
        <v>6.4950912418880762</v>
      </c>
      <c r="K16" s="1"/>
    </row>
    <row r="17" spans="1:11" ht="25.5" x14ac:dyDescent="0.2">
      <c r="A17" s="20" t="s">
        <v>22</v>
      </c>
      <c r="B17" s="3" t="s">
        <v>23</v>
      </c>
      <c r="C17" s="12">
        <v>100000</v>
      </c>
      <c r="D17" s="12">
        <v>100000</v>
      </c>
      <c r="E17" s="12">
        <v>200000</v>
      </c>
      <c r="F17" s="10">
        <v>150000</v>
      </c>
      <c r="G17" s="13">
        <f t="shared" si="0"/>
        <v>50000</v>
      </c>
      <c r="H17" s="8">
        <f t="shared" si="1"/>
        <v>50</v>
      </c>
      <c r="I17" s="13">
        <f t="shared" si="2"/>
        <v>50000</v>
      </c>
      <c r="J17" s="21">
        <f t="shared" si="3"/>
        <v>50</v>
      </c>
      <c r="K17" s="1"/>
    </row>
    <row r="18" spans="1:11" ht="63.75" x14ac:dyDescent="0.2">
      <c r="A18" s="20" t="s">
        <v>24</v>
      </c>
      <c r="B18" s="3" t="s">
        <v>25</v>
      </c>
      <c r="C18" s="12">
        <v>9611440</v>
      </c>
      <c r="D18" s="12">
        <v>9611440</v>
      </c>
      <c r="E18" s="12">
        <v>10332730</v>
      </c>
      <c r="F18" s="10">
        <v>10332730</v>
      </c>
      <c r="G18" s="13">
        <f t="shared" si="0"/>
        <v>721290</v>
      </c>
      <c r="H18" s="8">
        <f t="shared" si="1"/>
        <v>7.504494643882694</v>
      </c>
      <c r="I18" s="13">
        <f t="shared" si="2"/>
        <v>721290</v>
      </c>
      <c r="J18" s="21">
        <f t="shared" si="3"/>
        <v>7.504494643882694</v>
      </c>
      <c r="K18" s="1"/>
    </row>
    <row r="19" spans="1:11" ht="51" x14ac:dyDescent="0.2">
      <c r="A19" s="20" t="s">
        <v>26</v>
      </c>
      <c r="B19" s="3" t="s">
        <v>27</v>
      </c>
      <c r="C19" s="12">
        <v>835200</v>
      </c>
      <c r="D19" s="12">
        <v>835200</v>
      </c>
      <c r="E19" s="12">
        <v>576000</v>
      </c>
      <c r="F19" s="10">
        <v>576000</v>
      </c>
      <c r="G19" s="13">
        <f t="shared" si="0"/>
        <v>-259200</v>
      </c>
      <c r="H19" s="8">
        <f t="shared" si="1"/>
        <v>-31.034482758620683</v>
      </c>
      <c r="I19" s="13">
        <f t="shared" si="2"/>
        <v>-259200</v>
      </c>
      <c r="J19" s="21">
        <f t="shared" si="3"/>
        <v>-31.034482758620683</v>
      </c>
      <c r="K19" s="1"/>
    </row>
    <row r="20" spans="1:11" ht="38.25" x14ac:dyDescent="0.2">
      <c r="A20" s="20" t="s">
        <v>28</v>
      </c>
      <c r="B20" s="3" t="s">
        <v>29</v>
      </c>
      <c r="C20" s="12">
        <v>65000</v>
      </c>
      <c r="D20" s="12">
        <v>115000</v>
      </c>
      <c r="E20" s="12">
        <v>100000</v>
      </c>
      <c r="F20" s="10">
        <v>100000</v>
      </c>
      <c r="G20" s="13">
        <f t="shared" si="0"/>
        <v>35000</v>
      </c>
      <c r="H20" s="8">
        <f t="shared" si="1"/>
        <v>53.846153846153868</v>
      </c>
      <c r="I20" s="13">
        <f t="shared" si="2"/>
        <v>-15000</v>
      </c>
      <c r="J20" s="21">
        <f t="shared" si="3"/>
        <v>-13.043478260869563</v>
      </c>
      <c r="K20" s="1"/>
    </row>
    <row r="21" spans="1:11" ht="51" x14ac:dyDescent="0.2">
      <c r="A21" s="22" t="s">
        <v>30</v>
      </c>
      <c r="B21" s="3" t="s">
        <v>31</v>
      </c>
      <c r="C21" s="12">
        <v>0</v>
      </c>
      <c r="D21" s="12">
        <v>53751</v>
      </c>
      <c r="E21" s="12">
        <v>0</v>
      </c>
      <c r="F21" s="10">
        <v>0</v>
      </c>
      <c r="G21" s="13">
        <f t="shared" si="0"/>
        <v>0</v>
      </c>
      <c r="H21" s="8">
        <v>0</v>
      </c>
      <c r="I21" s="13">
        <f t="shared" si="2"/>
        <v>-53751</v>
      </c>
      <c r="J21" s="21">
        <f t="shared" si="3"/>
        <v>-100</v>
      </c>
      <c r="K21" s="1"/>
    </row>
    <row r="22" spans="1:11" ht="38.25" x14ac:dyDescent="0.2">
      <c r="A22" s="20" t="s">
        <v>32</v>
      </c>
      <c r="B22" s="3" t="s">
        <v>33</v>
      </c>
      <c r="C22" s="12">
        <v>813600</v>
      </c>
      <c r="D22" s="12">
        <v>978600</v>
      </c>
      <c r="E22" s="12">
        <v>979200</v>
      </c>
      <c r="F22" s="10">
        <v>979200</v>
      </c>
      <c r="G22" s="13">
        <f t="shared" si="0"/>
        <v>165600</v>
      </c>
      <c r="H22" s="8">
        <f t="shared" si="1"/>
        <v>20.353982300884965</v>
      </c>
      <c r="I22" s="13">
        <f t="shared" si="2"/>
        <v>600</v>
      </c>
      <c r="J22" s="21">
        <f t="shared" si="3"/>
        <v>6.1312078479460297E-2</v>
      </c>
      <c r="K22" s="1"/>
    </row>
    <row r="23" spans="1:11" ht="25.5" x14ac:dyDescent="0.2">
      <c r="A23" s="20" t="s">
        <v>34</v>
      </c>
      <c r="B23" s="3" t="s">
        <v>35</v>
      </c>
      <c r="C23" s="12">
        <v>3394430</v>
      </c>
      <c r="D23" s="12">
        <v>10716000</v>
      </c>
      <c r="E23" s="12">
        <v>10205000</v>
      </c>
      <c r="F23" s="10">
        <v>10205000</v>
      </c>
      <c r="G23" s="13">
        <f t="shared" si="0"/>
        <v>6810570</v>
      </c>
      <c r="H23" s="8">
        <f t="shared" si="1"/>
        <v>200.63957718969021</v>
      </c>
      <c r="I23" s="13">
        <f t="shared" si="2"/>
        <v>-511000</v>
      </c>
      <c r="J23" s="21">
        <f t="shared" si="3"/>
        <v>-4.7685703620753941</v>
      </c>
      <c r="K23" s="1"/>
    </row>
    <row r="24" spans="1:11" ht="25.5" x14ac:dyDescent="0.2">
      <c r="A24" s="23">
        <v>4084</v>
      </c>
      <c r="B24" s="24" t="s">
        <v>120</v>
      </c>
      <c r="C24" s="12">
        <v>0</v>
      </c>
      <c r="D24" s="12">
        <v>0</v>
      </c>
      <c r="E24" s="12">
        <v>268900</v>
      </c>
      <c r="F24" s="10">
        <v>268900</v>
      </c>
      <c r="G24" s="13">
        <f t="shared" si="0"/>
        <v>268900</v>
      </c>
      <c r="H24" s="8"/>
      <c r="I24" s="13">
        <f t="shared" si="2"/>
        <v>268900</v>
      </c>
      <c r="J24" s="21"/>
      <c r="K24" s="1"/>
    </row>
    <row r="25" spans="1:11" ht="25.5" x14ac:dyDescent="0.2">
      <c r="A25" s="20" t="s">
        <v>36</v>
      </c>
      <c r="B25" s="3" t="s">
        <v>37</v>
      </c>
      <c r="C25" s="12">
        <v>1494730</v>
      </c>
      <c r="D25" s="12">
        <v>1744730</v>
      </c>
      <c r="E25" s="12">
        <v>1690460</v>
      </c>
      <c r="F25" s="10">
        <v>251100</v>
      </c>
      <c r="G25" s="13">
        <f t="shared" si="0"/>
        <v>-1243630</v>
      </c>
      <c r="H25" s="8">
        <f t="shared" si="1"/>
        <v>-83.200979441103073</v>
      </c>
      <c r="I25" s="13">
        <f t="shared" si="2"/>
        <v>-1493630</v>
      </c>
      <c r="J25" s="21">
        <f t="shared" si="3"/>
        <v>-85.608088357510908</v>
      </c>
      <c r="K25" s="1"/>
    </row>
    <row r="26" spans="1:11" ht="25.5" x14ac:dyDescent="0.2">
      <c r="A26" s="23">
        <v>6013</v>
      </c>
      <c r="B26" s="25" t="s">
        <v>131</v>
      </c>
      <c r="C26" s="12">
        <v>0</v>
      </c>
      <c r="D26" s="12">
        <v>0</v>
      </c>
      <c r="E26" s="12">
        <v>5300000</v>
      </c>
      <c r="F26" s="10">
        <v>5300000</v>
      </c>
      <c r="G26" s="13">
        <f t="shared" si="0"/>
        <v>5300000</v>
      </c>
      <c r="H26" s="8">
        <v>0</v>
      </c>
      <c r="I26" s="13">
        <f t="shared" si="2"/>
        <v>5300000</v>
      </c>
      <c r="J26" s="21">
        <v>0</v>
      </c>
      <c r="K26" s="1"/>
    </row>
    <row r="27" spans="1:11" x14ac:dyDescent="0.2">
      <c r="A27" s="20" t="s">
        <v>38</v>
      </c>
      <c r="B27" s="3" t="s">
        <v>39</v>
      </c>
      <c r="C27" s="12">
        <v>17560000</v>
      </c>
      <c r="D27" s="12">
        <v>18746480</v>
      </c>
      <c r="E27" s="12">
        <v>24050000</v>
      </c>
      <c r="F27" s="10">
        <v>24050000</v>
      </c>
      <c r="G27" s="13">
        <f t="shared" si="0"/>
        <v>6490000</v>
      </c>
      <c r="H27" s="8">
        <f t="shared" si="1"/>
        <v>36.958997722095688</v>
      </c>
      <c r="I27" s="13">
        <f t="shared" si="2"/>
        <v>5303520</v>
      </c>
      <c r="J27" s="21">
        <f t="shared" si="3"/>
        <v>28.290751117009705</v>
      </c>
      <c r="K27" s="1"/>
    </row>
    <row r="28" spans="1:11" ht="25.5" x14ac:dyDescent="0.2">
      <c r="A28" s="23">
        <v>6082</v>
      </c>
      <c r="B28" s="25" t="s">
        <v>129</v>
      </c>
      <c r="C28" s="12">
        <v>0</v>
      </c>
      <c r="D28" s="12">
        <v>0</v>
      </c>
      <c r="E28" s="12">
        <v>500000</v>
      </c>
      <c r="F28" s="10">
        <v>500000</v>
      </c>
      <c r="G28" s="13">
        <f t="shared" si="0"/>
        <v>500000</v>
      </c>
      <c r="H28" s="8">
        <v>0</v>
      </c>
      <c r="I28" s="13">
        <f t="shared" si="2"/>
        <v>500000</v>
      </c>
      <c r="J28" s="21">
        <v>0</v>
      </c>
      <c r="K28" s="1"/>
    </row>
    <row r="29" spans="1:11" x14ac:dyDescent="0.2">
      <c r="A29" s="20" t="s">
        <v>40</v>
      </c>
      <c r="B29" s="3" t="s">
        <v>41</v>
      </c>
      <c r="C29" s="12">
        <v>285000</v>
      </c>
      <c r="D29" s="12">
        <v>285000</v>
      </c>
      <c r="E29" s="12">
        <v>1190000</v>
      </c>
      <c r="F29" s="10">
        <v>1190000</v>
      </c>
      <c r="G29" s="13">
        <f t="shared" si="0"/>
        <v>905000</v>
      </c>
      <c r="H29" s="8">
        <f t="shared" si="1"/>
        <v>317.54385964912279</v>
      </c>
      <c r="I29" s="13">
        <f t="shared" si="2"/>
        <v>905000</v>
      </c>
      <c r="J29" s="21">
        <f t="shared" si="3"/>
        <v>317.54385964912279</v>
      </c>
      <c r="K29" s="1"/>
    </row>
    <row r="30" spans="1:11" ht="25.5" x14ac:dyDescent="0.2">
      <c r="A30" s="20" t="s">
        <v>42</v>
      </c>
      <c r="B30" s="3" t="s">
        <v>43</v>
      </c>
      <c r="C30" s="12">
        <v>2000000</v>
      </c>
      <c r="D30" s="12">
        <v>2377760</v>
      </c>
      <c r="E30" s="12">
        <v>16000000</v>
      </c>
      <c r="F30" s="10">
        <v>16000000</v>
      </c>
      <c r="G30" s="13">
        <f t="shared" si="0"/>
        <v>14000000</v>
      </c>
      <c r="H30" s="8">
        <f t="shared" si="1"/>
        <v>700</v>
      </c>
      <c r="I30" s="13">
        <f t="shared" si="2"/>
        <v>13622240</v>
      </c>
      <c r="J30" s="21">
        <f t="shared" si="3"/>
        <v>572.90222730637242</v>
      </c>
      <c r="K30" s="1"/>
    </row>
    <row r="31" spans="1:11" ht="25.5" x14ac:dyDescent="0.2">
      <c r="A31" s="20" t="s">
        <v>44</v>
      </c>
      <c r="B31" s="3" t="s">
        <v>45</v>
      </c>
      <c r="C31" s="12">
        <v>32000</v>
      </c>
      <c r="D31" s="12">
        <v>82000</v>
      </c>
      <c r="E31" s="12">
        <v>34600</v>
      </c>
      <c r="F31" s="10">
        <v>34600</v>
      </c>
      <c r="G31" s="13">
        <f t="shared" si="0"/>
        <v>2600</v>
      </c>
      <c r="H31" s="8">
        <f t="shared" si="1"/>
        <v>8.125</v>
      </c>
      <c r="I31" s="13">
        <f t="shared" si="2"/>
        <v>-47400</v>
      </c>
      <c r="J31" s="21">
        <f t="shared" si="3"/>
        <v>-57.804878048780488</v>
      </c>
      <c r="K31" s="1"/>
    </row>
    <row r="32" spans="1:11" ht="25.5" x14ac:dyDescent="0.2">
      <c r="A32" s="20" t="s">
        <v>46</v>
      </c>
      <c r="B32" s="3" t="s">
        <v>47</v>
      </c>
      <c r="C32" s="12">
        <v>33000</v>
      </c>
      <c r="D32" s="12">
        <v>33600</v>
      </c>
      <c r="E32" s="12">
        <v>119120</v>
      </c>
      <c r="F32" s="10">
        <v>119120</v>
      </c>
      <c r="G32" s="13">
        <f t="shared" si="0"/>
        <v>86120</v>
      </c>
      <c r="H32" s="8">
        <f t="shared" si="1"/>
        <v>260.969696969697</v>
      </c>
      <c r="I32" s="13">
        <f t="shared" si="2"/>
        <v>85520</v>
      </c>
      <c r="J32" s="21">
        <f t="shared" si="3"/>
        <v>254.52380952380952</v>
      </c>
      <c r="K32" s="1"/>
    </row>
    <row r="33" spans="1:11" ht="25.5" x14ac:dyDescent="0.2">
      <c r="A33" s="20" t="s">
        <v>48</v>
      </c>
      <c r="B33" s="3" t="s">
        <v>49</v>
      </c>
      <c r="C33" s="12">
        <v>1803870</v>
      </c>
      <c r="D33" s="12">
        <v>1830910</v>
      </c>
      <c r="E33" s="12">
        <v>2707910</v>
      </c>
      <c r="F33" s="10">
        <v>2648910</v>
      </c>
      <c r="G33" s="13">
        <f t="shared" si="0"/>
        <v>845040</v>
      </c>
      <c r="H33" s="8">
        <f t="shared" si="1"/>
        <v>46.845947878727401</v>
      </c>
      <c r="I33" s="13">
        <f t="shared" si="2"/>
        <v>818000</v>
      </c>
      <c r="J33" s="21">
        <f t="shared" si="3"/>
        <v>44.677237002364933</v>
      </c>
      <c r="K33" s="1"/>
    </row>
    <row r="34" spans="1:11" ht="25.5" x14ac:dyDescent="0.2">
      <c r="A34" s="20" t="s">
        <v>50</v>
      </c>
      <c r="B34" s="3" t="s">
        <v>51</v>
      </c>
      <c r="C34" s="12">
        <v>100000</v>
      </c>
      <c r="D34" s="12">
        <v>79000</v>
      </c>
      <c r="E34" s="12">
        <v>100000</v>
      </c>
      <c r="F34" s="10">
        <v>100000</v>
      </c>
      <c r="G34" s="13">
        <f t="shared" si="0"/>
        <v>0</v>
      </c>
      <c r="H34" s="8">
        <f t="shared" si="1"/>
        <v>0</v>
      </c>
      <c r="I34" s="13">
        <f t="shared" si="2"/>
        <v>21000</v>
      </c>
      <c r="J34" s="21">
        <f t="shared" si="3"/>
        <v>26.582278481012665</v>
      </c>
      <c r="K34" s="1"/>
    </row>
    <row r="35" spans="1:11" ht="25.5" x14ac:dyDescent="0.2">
      <c r="A35" s="20" t="s">
        <v>52</v>
      </c>
      <c r="B35" s="3" t="s">
        <v>53</v>
      </c>
      <c r="C35" s="12">
        <v>0</v>
      </c>
      <c r="D35" s="12">
        <v>40000</v>
      </c>
      <c r="E35" s="12">
        <v>0</v>
      </c>
      <c r="F35" s="10">
        <v>0</v>
      </c>
      <c r="G35" s="13">
        <f t="shared" si="0"/>
        <v>0</v>
      </c>
      <c r="H35" s="8">
        <v>0</v>
      </c>
      <c r="I35" s="13">
        <f t="shared" si="2"/>
        <v>-40000</v>
      </c>
      <c r="J35" s="21">
        <f t="shared" si="3"/>
        <v>-100</v>
      </c>
      <c r="K35" s="1"/>
    </row>
    <row r="36" spans="1:11" x14ac:dyDescent="0.2">
      <c r="A36" s="18" t="s">
        <v>54</v>
      </c>
      <c r="B36" s="4" t="s">
        <v>55</v>
      </c>
      <c r="C36" s="10">
        <v>321039160</v>
      </c>
      <c r="D36" s="10">
        <v>410365866</v>
      </c>
      <c r="E36" s="10">
        <f t="shared" ref="E36" si="4">E37+E38+E39+E41+E42+E43+E44+E45+E47+E54+E55+E56+E57+E60</f>
        <v>284269530</v>
      </c>
      <c r="F36" s="10">
        <f>F37+F38+F39+F41+F42+F43+F44+F45+F47+F54+F55+F56+F57+F60+F58</f>
        <v>276481530</v>
      </c>
      <c r="G36" s="11">
        <f t="shared" si="0"/>
        <v>-44557630</v>
      </c>
      <c r="H36" s="7">
        <f t="shared" si="1"/>
        <v>-13.879188445422059</v>
      </c>
      <c r="I36" s="11">
        <f t="shared" si="2"/>
        <v>-133884336</v>
      </c>
      <c r="J36" s="19">
        <f t="shared" si="3"/>
        <v>-32.625602442285</v>
      </c>
      <c r="K36" s="1"/>
    </row>
    <row r="37" spans="1:11" ht="25.5" x14ac:dyDescent="0.2">
      <c r="A37" s="20" t="s">
        <v>6</v>
      </c>
      <c r="B37" s="3" t="s">
        <v>7</v>
      </c>
      <c r="C37" s="12">
        <v>2090220</v>
      </c>
      <c r="D37" s="12">
        <v>2163420</v>
      </c>
      <c r="E37" s="12">
        <v>2498810</v>
      </c>
      <c r="F37" s="10">
        <v>2507220</v>
      </c>
      <c r="G37" s="13">
        <f t="shared" si="0"/>
        <v>417000</v>
      </c>
      <c r="H37" s="8">
        <f t="shared" si="1"/>
        <v>19.950053104457893</v>
      </c>
      <c r="I37" s="13">
        <f t="shared" si="2"/>
        <v>343800</v>
      </c>
      <c r="J37" s="21">
        <f t="shared" si="3"/>
        <v>15.891505116898259</v>
      </c>
      <c r="K37" s="1"/>
    </row>
    <row r="38" spans="1:11" x14ac:dyDescent="0.2">
      <c r="A38" s="20" t="s">
        <v>56</v>
      </c>
      <c r="B38" s="3" t="s">
        <v>57</v>
      </c>
      <c r="C38" s="12">
        <v>70977110</v>
      </c>
      <c r="D38" s="12">
        <v>72828870</v>
      </c>
      <c r="E38" s="12">
        <v>76402960</v>
      </c>
      <c r="F38" s="10">
        <v>73906880</v>
      </c>
      <c r="G38" s="13">
        <f t="shared" si="0"/>
        <v>2929770</v>
      </c>
      <c r="H38" s="8">
        <f t="shared" si="1"/>
        <v>4.1277673886693833</v>
      </c>
      <c r="I38" s="13">
        <f t="shared" si="2"/>
        <v>1078010</v>
      </c>
      <c r="J38" s="21">
        <f t="shared" si="3"/>
        <v>1.4801959717348296</v>
      </c>
      <c r="K38" s="1"/>
    </row>
    <row r="39" spans="1:11" ht="25.5" x14ac:dyDescent="0.2">
      <c r="A39" s="20" t="s">
        <v>58</v>
      </c>
      <c r="B39" s="3" t="s">
        <v>59</v>
      </c>
      <c r="C39" s="12">
        <v>107660370</v>
      </c>
      <c r="D39" s="12">
        <v>115452730</v>
      </c>
      <c r="E39" s="12">
        <v>142879220</v>
      </c>
      <c r="F39" s="10">
        <v>139522670</v>
      </c>
      <c r="G39" s="13">
        <f t="shared" si="0"/>
        <v>31862300</v>
      </c>
      <c r="H39" s="8">
        <f t="shared" si="1"/>
        <v>29.59519830741803</v>
      </c>
      <c r="I39" s="13">
        <f t="shared" si="2"/>
        <v>24069940</v>
      </c>
      <c r="J39" s="21">
        <f t="shared" si="3"/>
        <v>20.84830735488022</v>
      </c>
      <c r="K39" s="1"/>
    </row>
    <row r="40" spans="1:11" ht="25.5" x14ac:dyDescent="0.2">
      <c r="A40" s="22" t="s">
        <v>60</v>
      </c>
      <c r="B40" s="3" t="s">
        <v>61</v>
      </c>
      <c r="C40" s="12">
        <v>93183400</v>
      </c>
      <c r="D40" s="12">
        <v>137742400</v>
      </c>
      <c r="E40" s="12">
        <v>0</v>
      </c>
      <c r="F40" s="10">
        <v>0</v>
      </c>
      <c r="G40" s="13">
        <f t="shared" si="0"/>
        <v>-93183400</v>
      </c>
      <c r="H40" s="8">
        <f t="shared" si="1"/>
        <v>-100</v>
      </c>
      <c r="I40" s="13">
        <f t="shared" si="2"/>
        <v>-137742400</v>
      </c>
      <c r="J40" s="21">
        <f t="shared" si="3"/>
        <v>-100</v>
      </c>
      <c r="K40" s="1"/>
    </row>
    <row r="41" spans="1:11" ht="25.5" x14ac:dyDescent="0.2">
      <c r="A41" s="20" t="s">
        <v>62</v>
      </c>
      <c r="B41" s="3" t="s">
        <v>63</v>
      </c>
      <c r="C41" s="12">
        <v>8206100</v>
      </c>
      <c r="D41" s="12">
        <v>8856150</v>
      </c>
      <c r="E41" s="12">
        <v>10603110</v>
      </c>
      <c r="F41" s="10">
        <v>10488640</v>
      </c>
      <c r="G41" s="13">
        <f t="shared" si="0"/>
        <v>2282540</v>
      </c>
      <c r="H41" s="8">
        <f t="shared" si="1"/>
        <v>27.815161891763452</v>
      </c>
      <c r="I41" s="13">
        <f t="shared" si="2"/>
        <v>1632490</v>
      </c>
      <c r="J41" s="21">
        <f t="shared" si="3"/>
        <v>18.433405034919232</v>
      </c>
      <c r="K41" s="1"/>
    </row>
    <row r="42" spans="1:11" x14ac:dyDescent="0.2">
      <c r="A42" s="20" t="s">
        <v>64</v>
      </c>
      <c r="B42" s="3" t="s">
        <v>65</v>
      </c>
      <c r="C42" s="12">
        <v>14323700</v>
      </c>
      <c r="D42" s="12">
        <v>15815050</v>
      </c>
      <c r="E42" s="12">
        <v>18855400</v>
      </c>
      <c r="F42" s="10">
        <v>18741000</v>
      </c>
      <c r="G42" s="13">
        <f t="shared" si="0"/>
        <v>4417300</v>
      </c>
      <c r="H42" s="8">
        <f t="shared" si="1"/>
        <v>30.839098836194552</v>
      </c>
      <c r="I42" s="13">
        <f t="shared" si="2"/>
        <v>2925950</v>
      </c>
      <c r="J42" s="21">
        <f t="shared" si="3"/>
        <v>18.501048052329907</v>
      </c>
      <c r="K42" s="1"/>
    </row>
    <row r="43" spans="1:11" x14ac:dyDescent="0.2">
      <c r="A43" s="20" t="s">
        <v>66</v>
      </c>
      <c r="B43" s="3" t="s">
        <v>67</v>
      </c>
      <c r="C43" s="12">
        <v>10479100</v>
      </c>
      <c r="D43" s="12">
        <v>12406600</v>
      </c>
      <c r="E43" s="12">
        <v>16466070</v>
      </c>
      <c r="F43" s="10">
        <v>14586260</v>
      </c>
      <c r="G43" s="13">
        <f t="shared" si="0"/>
        <v>4107160</v>
      </c>
      <c r="H43" s="8">
        <f t="shared" si="1"/>
        <v>39.193823897090397</v>
      </c>
      <c r="I43" s="13">
        <f t="shared" si="2"/>
        <v>2179660</v>
      </c>
      <c r="J43" s="21">
        <f t="shared" si="3"/>
        <v>17.568552222204303</v>
      </c>
      <c r="K43" s="1"/>
    </row>
    <row r="44" spans="1:11" x14ac:dyDescent="0.2">
      <c r="A44" s="20" t="s">
        <v>68</v>
      </c>
      <c r="B44" s="3" t="s">
        <v>69</v>
      </c>
      <c r="C44" s="12">
        <v>319000</v>
      </c>
      <c r="D44" s="12">
        <v>1015980</v>
      </c>
      <c r="E44" s="12">
        <v>1461600</v>
      </c>
      <c r="F44" s="10">
        <v>1461600</v>
      </c>
      <c r="G44" s="13">
        <f t="shared" si="0"/>
        <v>1142600</v>
      </c>
      <c r="H44" s="8">
        <f t="shared" si="1"/>
        <v>358.18181818181819</v>
      </c>
      <c r="I44" s="13">
        <f t="shared" si="2"/>
        <v>445620</v>
      </c>
      <c r="J44" s="21">
        <f t="shared" si="3"/>
        <v>43.861099627945407</v>
      </c>
      <c r="K44" s="1"/>
    </row>
    <row r="45" spans="1:11" ht="25.5" x14ac:dyDescent="0.2">
      <c r="A45" s="20" t="s">
        <v>70</v>
      </c>
      <c r="B45" s="3" t="s">
        <v>71</v>
      </c>
      <c r="C45" s="12">
        <v>182000</v>
      </c>
      <c r="D45" s="12">
        <v>264820</v>
      </c>
      <c r="E45" s="12">
        <v>233500</v>
      </c>
      <c r="F45" s="10">
        <v>221350</v>
      </c>
      <c r="G45" s="13">
        <f t="shared" si="0"/>
        <v>39350</v>
      </c>
      <c r="H45" s="8">
        <f t="shared" si="1"/>
        <v>21.62087912087911</v>
      </c>
      <c r="I45" s="13">
        <f t="shared" si="2"/>
        <v>-43470</v>
      </c>
      <c r="J45" s="21">
        <f t="shared" si="3"/>
        <v>-16.414923344158296</v>
      </c>
      <c r="K45" s="1"/>
    </row>
    <row r="46" spans="1:11" ht="25.5" x14ac:dyDescent="0.2">
      <c r="A46" s="22" t="s">
        <v>72</v>
      </c>
      <c r="B46" s="3" t="s">
        <v>73</v>
      </c>
      <c r="C46" s="12">
        <v>1375000</v>
      </c>
      <c r="D46" s="12">
        <v>2099000</v>
      </c>
      <c r="E46" s="12">
        <v>0</v>
      </c>
      <c r="F46" s="10">
        <v>0</v>
      </c>
      <c r="G46" s="13">
        <f t="shared" si="0"/>
        <v>-1375000</v>
      </c>
      <c r="H46" s="8">
        <f t="shared" si="1"/>
        <v>-100</v>
      </c>
      <c r="I46" s="13">
        <f t="shared" si="2"/>
        <v>-2099000</v>
      </c>
      <c r="J46" s="21">
        <f t="shared" si="3"/>
        <v>-100</v>
      </c>
      <c r="K46" s="1"/>
    </row>
    <row r="47" spans="1:11" ht="25.5" x14ac:dyDescent="0.2">
      <c r="A47" s="20" t="s">
        <v>74</v>
      </c>
      <c r="B47" s="3" t="s">
        <v>75</v>
      </c>
      <c r="C47" s="12">
        <v>1809700</v>
      </c>
      <c r="D47" s="12">
        <v>1809700</v>
      </c>
      <c r="E47" s="12">
        <v>2050500</v>
      </c>
      <c r="F47" s="10">
        <v>2050500</v>
      </c>
      <c r="G47" s="13">
        <f t="shared" si="0"/>
        <v>240800</v>
      </c>
      <c r="H47" s="8">
        <f t="shared" si="1"/>
        <v>13.306072829750775</v>
      </c>
      <c r="I47" s="13">
        <f t="shared" si="2"/>
        <v>240800</v>
      </c>
      <c r="J47" s="21">
        <f t="shared" si="3"/>
        <v>13.306072829750775</v>
      </c>
      <c r="K47" s="1"/>
    </row>
    <row r="48" spans="1:11" ht="63.75" x14ac:dyDescent="0.2">
      <c r="A48" s="22" t="s">
        <v>76</v>
      </c>
      <c r="B48" s="3" t="s">
        <v>77</v>
      </c>
      <c r="C48" s="12">
        <v>0</v>
      </c>
      <c r="D48" s="12">
        <v>356000</v>
      </c>
      <c r="E48" s="12"/>
      <c r="F48" s="10">
        <v>0</v>
      </c>
      <c r="G48" s="13">
        <f t="shared" si="0"/>
        <v>0</v>
      </c>
      <c r="H48" s="8">
        <v>0</v>
      </c>
      <c r="I48" s="13">
        <f t="shared" si="2"/>
        <v>-356000</v>
      </c>
      <c r="J48" s="21">
        <f t="shared" si="3"/>
        <v>-100</v>
      </c>
      <c r="K48" s="1"/>
    </row>
    <row r="49" spans="1:11" ht="63.75" x14ac:dyDescent="0.2">
      <c r="A49" s="22" t="s">
        <v>78</v>
      </c>
      <c r="B49" s="3" t="s">
        <v>79</v>
      </c>
      <c r="C49" s="12">
        <v>0</v>
      </c>
      <c r="D49" s="12">
        <v>1106050</v>
      </c>
      <c r="E49" s="12"/>
      <c r="F49" s="10">
        <v>0</v>
      </c>
      <c r="G49" s="13">
        <f t="shared" si="0"/>
        <v>0</v>
      </c>
      <c r="H49" s="8">
        <v>0</v>
      </c>
      <c r="I49" s="13">
        <f t="shared" si="2"/>
        <v>-1106050</v>
      </c>
      <c r="J49" s="21">
        <f t="shared" si="3"/>
        <v>-100</v>
      </c>
      <c r="K49" s="1"/>
    </row>
    <row r="50" spans="1:11" ht="63.75" x14ac:dyDescent="0.2">
      <c r="A50" s="22" t="s">
        <v>80</v>
      </c>
      <c r="B50" s="3" t="s">
        <v>81</v>
      </c>
      <c r="C50" s="12">
        <v>0</v>
      </c>
      <c r="D50" s="12">
        <v>374700</v>
      </c>
      <c r="E50" s="12"/>
      <c r="F50" s="10">
        <v>0</v>
      </c>
      <c r="G50" s="13">
        <f t="shared" si="0"/>
        <v>0</v>
      </c>
      <c r="H50" s="8">
        <v>0</v>
      </c>
      <c r="I50" s="13">
        <f t="shared" si="2"/>
        <v>-374700</v>
      </c>
      <c r="J50" s="21">
        <f t="shared" si="3"/>
        <v>-100</v>
      </c>
      <c r="K50" s="1"/>
    </row>
    <row r="51" spans="1:11" ht="63.75" x14ac:dyDescent="0.2">
      <c r="A51" s="22" t="s">
        <v>82</v>
      </c>
      <c r="B51" s="3" t="s">
        <v>83</v>
      </c>
      <c r="C51" s="12">
        <v>0</v>
      </c>
      <c r="D51" s="12">
        <v>17120</v>
      </c>
      <c r="E51" s="12"/>
      <c r="F51" s="10">
        <v>0</v>
      </c>
      <c r="G51" s="13">
        <f t="shared" si="0"/>
        <v>0</v>
      </c>
      <c r="H51" s="8">
        <v>0</v>
      </c>
      <c r="I51" s="13">
        <f t="shared" si="2"/>
        <v>-17120</v>
      </c>
      <c r="J51" s="21">
        <f t="shared" si="3"/>
        <v>-100</v>
      </c>
      <c r="K51" s="1"/>
    </row>
    <row r="52" spans="1:11" ht="38.25" x14ac:dyDescent="0.2">
      <c r="A52" s="22" t="s">
        <v>84</v>
      </c>
      <c r="B52" s="3" t="s">
        <v>85</v>
      </c>
      <c r="C52" s="12">
        <v>0</v>
      </c>
      <c r="D52" s="12">
        <v>18312900</v>
      </c>
      <c r="E52" s="12"/>
      <c r="F52" s="10">
        <v>0</v>
      </c>
      <c r="G52" s="13">
        <f t="shared" si="0"/>
        <v>0</v>
      </c>
      <c r="H52" s="8">
        <v>0</v>
      </c>
      <c r="I52" s="13">
        <f t="shared" si="2"/>
        <v>-18312900</v>
      </c>
      <c r="J52" s="21">
        <f t="shared" si="3"/>
        <v>-100</v>
      </c>
      <c r="K52" s="1"/>
    </row>
    <row r="53" spans="1:11" ht="38.25" x14ac:dyDescent="0.2">
      <c r="A53" s="22" t="s">
        <v>86</v>
      </c>
      <c r="B53" s="3" t="s">
        <v>87</v>
      </c>
      <c r="C53" s="12">
        <v>0</v>
      </c>
      <c r="D53" s="12">
        <v>4072400</v>
      </c>
      <c r="E53" s="12"/>
      <c r="F53" s="10">
        <v>0</v>
      </c>
      <c r="G53" s="13">
        <f t="shared" si="0"/>
        <v>0</v>
      </c>
      <c r="H53" s="8">
        <v>0</v>
      </c>
      <c r="I53" s="13">
        <f t="shared" si="2"/>
        <v>-4072400</v>
      </c>
      <c r="J53" s="21">
        <f t="shared" si="3"/>
        <v>-100</v>
      </c>
      <c r="K53" s="1"/>
    </row>
    <row r="54" spans="1:11" ht="25.5" x14ac:dyDescent="0.2">
      <c r="A54" s="20" t="s">
        <v>88</v>
      </c>
      <c r="B54" s="3" t="s">
        <v>89</v>
      </c>
      <c r="C54" s="12">
        <v>450000</v>
      </c>
      <c r="D54" s="12">
        <v>816600</v>
      </c>
      <c r="E54" s="12">
        <v>946350</v>
      </c>
      <c r="F54" s="10">
        <v>916900</v>
      </c>
      <c r="G54" s="13">
        <f t="shared" si="0"/>
        <v>466900</v>
      </c>
      <c r="H54" s="8">
        <f t="shared" si="1"/>
        <v>103.75555555555556</v>
      </c>
      <c r="I54" s="13">
        <f t="shared" si="2"/>
        <v>100300</v>
      </c>
      <c r="J54" s="21">
        <f t="shared" si="3"/>
        <v>12.282635317168754</v>
      </c>
      <c r="K54" s="1"/>
    </row>
    <row r="55" spans="1:11" ht="25.5" x14ac:dyDescent="0.2">
      <c r="A55" s="20" t="s">
        <v>90</v>
      </c>
      <c r="B55" s="3" t="s">
        <v>91</v>
      </c>
      <c r="C55" s="12">
        <v>160000</v>
      </c>
      <c r="D55" s="12">
        <v>233330</v>
      </c>
      <c r="E55" s="12">
        <v>156700</v>
      </c>
      <c r="F55" s="10">
        <v>156700</v>
      </c>
      <c r="G55" s="13">
        <f t="shared" si="0"/>
        <v>-3300</v>
      </c>
      <c r="H55" s="8">
        <f t="shared" si="1"/>
        <v>-2.0625</v>
      </c>
      <c r="I55" s="13">
        <f t="shared" si="2"/>
        <v>-76630</v>
      </c>
      <c r="J55" s="21">
        <f t="shared" si="3"/>
        <v>-32.841897741396309</v>
      </c>
      <c r="K55" s="1"/>
    </row>
    <row r="56" spans="1:11" ht="38.25" x14ac:dyDescent="0.2">
      <c r="A56" s="20" t="s">
        <v>92</v>
      </c>
      <c r="B56" s="3" t="s">
        <v>93</v>
      </c>
      <c r="C56" s="12">
        <v>8342790</v>
      </c>
      <c r="D56" s="12">
        <v>8720530</v>
      </c>
      <c r="E56" s="12">
        <v>9967170</v>
      </c>
      <c r="F56" s="10">
        <v>9773670</v>
      </c>
      <c r="G56" s="13">
        <f t="shared" si="0"/>
        <v>1430880</v>
      </c>
      <c r="H56" s="8">
        <f t="shared" si="1"/>
        <v>17.151096935197941</v>
      </c>
      <c r="I56" s="13">
        <f t="shared" si="2"/>
        <v>1053140</v>
      </c>
      <c r="J56" s="21">
        <f t="shared" si="3"/>
        <v>12.076559566907051</v>
      </c>
      <c r="K56" s="1"/>
    </row>
    <row r="57" spans="1:11" ht="25.5" x14ac:dyDescent="0.2">
      <c r="A57" s="20" t="s">
        <v>94</v>
      </c>
      <c r="B57" s="3" t="s">
        <v>95</v>
      </c>
      <c r="C57" s="12">
        <v>1335870</v>
      </c>
      <c r="D57" s="12">
        <v>5663020</v>
      </c>
      <c r="E57" s="12">
        <v>1748140</v>
      </c>
      <c r="F57" s="10">
        <v>1748140</v>
      </c>
      <c r="G57" s="13">
        <f t="shared" si="0"/>
        <v>412270</v>
      </c>
      <c r="H57" s="8">
        <f t="shared" si="1"/>
        <v>30.861535927897165</v>
      </c>
      <c r="I57" s="13">
        <f t="shared" si="2"/>
        <v>-3914880</v>
      </c>
      <c r="J57" s="21">
        <f t="shared" si="3"/>
        <v>-69.130605224774058</v>
      </c>
      <c r="K57" s="1"/>
    </row>
    <row r="58" spans="1:11" ht="25.5" x14ac:dyDescent="0.2">
      <c r="A58" s="23">
        <v>5062</v>
      </c>
      <c r="B58" s="25" t="s">
        <v>128</v>
      </c>
      <c r="C58" s="12">
        <v>0</v>
      </c>
      <c r="D58" s="12">
        <v>0</v>
      </c>
      <c r="E58" s="12">
        <v>0</v>
      </c>
      <c r="F58" s="10">
        <v>400000</v>
      </c>
      <c r="G58" s="13">
        <f t="shared" si="0"/>
        <v>400000</v>
      </c>
      <c r="H58" s="8">
        <v>0</v>
      </c>
      <c r="I58" s="13">
        <f t="shared" si="2"/>
        <v>400000</v>
      </c>
      <c r="J58" s="21"/>
      <c r="K58" s="1"/>
    </row>
    <row r="59" spans="1:11" ht="25.5" x14ac:dyDescent="0.2">
      <c r="A59" s="22" t="s">
        <v>96</v>
      </c>
      <c r="B59" s="3" t="s">
        <v>97</v>
      </c>
      <c r="C59" s="12">
        <v>0</v>
      </c>
      <c r="D59" s="12">
        <v>93696</v>
      </c>
      <c r="E59" s="12">
        <v>0</v>
      </c>
      <c r="F59" s="10">
        <v>0</v>
      </c>
      <c r="G59" s="13">
        <f t="shared" si="0"/>
        <v>0</v>
      </c>
      <c r="H59" s="8">
        <v>0</v>
      </c>
      <c r="I59" s="13">
        <f t="shared" si="2"/>
        <v>-93696</v>
      </c>
      <c r="J59" s="21">
        <f t="shared" si="3"/>
        <v>-100</v>
      </c>
      <c r="K59" s="1"/>
    </row>
    <row r="60" spans="1:11" ht="38.25" x14ac:dyDescent="0.2">
      <c r="A60" s="23">
        <v>5061</v>
      </c>
      <c r="B60" s="3" t="s">
        <v>98</v>
      </c>
      <c r="C60" s="12">
        <v>144800</v>
      </c>
      <c r="D60" s="12">
        <v>144800</v>
      </c>
      <c r="E60" s="12">
        <v>0</v>
      </c>
      <c r="F60" s="10">
        <v>0</v>
      </c>
      <c r="G60" s="13">
        <f t="shared" si="0"/>
        <v>-144800</v>
      </c>
      <c r="H60" s="8">
        <f t="shared" si="1"/>
        <v>-100</v>
      </c>
      <c r="I60" s="13">
        <f t="shared" si="2"/>
        <v>-144800</v>
      </c>
      <c r="J60" s="21">
        <f t="shared" si="3"/>
        <v>-100</v>
      </c>
      <c r="K60" s="1"/>
    </row>
    <row r="61" spans="1:11" x14ac:dyDescent="0.2">
      <c r="A61" s="18" t="s">
        <v>99</v>
      </c>
      <c r="B61" s="4" t="s">
        <v>100</v>
      </c>
      <c r="C61" s="10">
        <v>20812030</v>
      </c>
      <c r="D61" s="10">
        <v>22328490</v>
      </c>
      <c r="E61" s="10">
        <f t="shared" ref="E61:F61" si="5">E62+E63+E64+E65+E66</f>
        <v>23896200</v>
      </c>
      <c r="F61" s="10">
        <f t="shared" si="5"/>
        <v>23641730</v>
      </c>
      <c r="G61" s="11">
        <f t="shared" si="0"/>
        <v>2829700</v>
      </c>
      <c r="H61" s="7">
        <f t="shared" si="1"/>
        <v>13.596463199409186</v>
      </c>
      <c r="I61" s="11">
        <f t="shared" si="2"/>
        <v>1313240</v>
      </c>
      <c r="J61" s="19">
        <f t="shared" si="3"/>
        <v>5.8814545900775101</v>
      </c>
      <c r="K61" s="1"/>
    </row>
    <row r="62" spans="1:11" ht="25.5" x14ac:dyDescent="0.2">
      <c r="A62" s="20" t="s">
        <v>6</v>
      </c>
      <c r="B62" s="3" t="s">
        <v>7</v>
      </c>
      <c r="C62" s="12">
        <v>1207030</v>
      </c>
      <c r="D62" s="12">
        <v>1224570</v>
      </c>
      <c r="E62" s="12">
        <v>1479070</v>
      </c>
      <c r="F62" s="10">
        <v>1417950</v>
      </c>
      <c r="G62" s="13">
        <f t="shared" si="0"/>
        <v>210920</v>
      </c>
      <c r="H62" s="8">
        <f t="shared" si="1"/>
        <v>17.474296413510856</v>
      </c>
      <c r="I62" s="13">
        <f t="shared" si="2"/>
        <v>193380</v>
      </c>
      <c r="J62" s="21">
        <f t="shared" si="3"/>
        <v>15.791665645900196</v>
      </c>
      <c r="K62" s="1"/>
    </row>
    <row r="63" spans="1:11" x14ac:dyDescent="0.2">
      <c r="A63" s="20" t="s">
        <v>101</v>
      </c>
      <c r="B63" s="3" t="s">
        <v>102</v>
      </c>
      <c r="C63" s="12">
        <v>8040000</v>
      </c>
      <c r="D63" s="12">
        <v>8040000</v>
      </c>
      <c r="E63" s="12">
        <v>9291380</v>
      </c>
      <c r="F63" s="10">
        <v>9142140</v>
      </c>
      <c r="G63" s="13">
        <f t="shared" si="0"/>
        <v>1102140</v>
      </c>
      <c r="H63" s="8">
        <f t="shared" si="1"/>
        <v>13.708208955223881</v>
      </c>
      <c r="I63" s="13">
        <f t="shared" si="2"/>
        <v>1102140</v>
      </c>
      <c r="J63" s="21">
        <f t="shared" si="3"/>
        <v>13.708208955223881</v>
      </c>
      <c r="K63" s="1"/>
    </row>
    <row r="64" spans="1:11" ht="25.5" x14ac:dyDescent="0.2">
      <c r="A64" s="20" t="s">
        <v>103</v>
      </c>
      <c r="B64" s="3" t="s">
        <v>104</v>
      </c>
      <c r="C64" s="12">
        <v>10331400</v>
      </c>
      <c r="D64" s="12">
        <v>11266150</v>
      </c>
      <c r="E64" s="12">
        <v>11536100</v>
      </c>
      <c r="F64" s="10">
        <v>11531570</v>
      </c>
      <c r="G64" s="13">
        <f t="shared" si="0"/>
        <v>1200170</v>
      </c>
      <c r="H64" s="8">
        <f t="shared" si="1"/>
        <v>11.616721838279418</v>
      </c>
      <c r="I64" s="13">
        <f t="shared" si="2"/>
        <v>265420</v>
      </c>
      <c r="J64" s="21">
        <f t="shared" si="3"/>
        <v>2.3559068537166752</v>
      </c>
      <c r="K64" s="1"/>
    </row>
    <row r="65" spans="1:11" ht="25.5" x14ac:dyDescent="0.2">
      <c r="A65" s="20" t="s">
        <v>105</v>
      </c>
      <c r="B65" s="3" t="s">
        <v>106</v>
      </c>
      <c r="C65" s="12">
        <v>1033600</v>
      </c>
      <c r="D65" s="12">
        <v>1243170</v>
      </c>
      <c r="E65" s="12">
        <v>1270250</v>
      </c>
      <c r="F65" s="10">
        <v>1240070</v>
      </c>
      <c r="G65" s="13">
        <f t="shared" si="0"/>
        <v>206470</v>
      </c>
      <c r="H65" s="8">
        <f t="shared" si="1"/>
        <v>19.975812693498469</v>
      </c>
      <c r="I65" s="13">
        <f t="shared" si="2"/>
        <v>-3100</v>
      </c>
      <c r="J65" s="21">
        <f t="shared" si="3"/>
        <v>-0.24936251679174859</v>
      </c>
      <c r="K65" s="1"/>
    </row>
    <row r="66" spans="1:11" x14ac:dyDescent="0.2">
      <c r="A66" s="20" t="s">
        <v>107</v>
      </c>
      <c r="B66" s="3" t="s">
        <v>108</v>
      </c>
      <c r="C66" s="12">
        <v>200000</v>
      </c>
      <c r="D66" s="12">
        <v>554600</v>
      </c>
      <c r="E66" s="12">
        <v>319400</v>
      </c>
      <c r="F66" s="10">
        <v>310000</v>
      </c>
      <c r="G66" s="13">
        <f t="shared" si="0"/>
        <v>110000</v>
      </c>
      <c r="H66" s="8">
        <f t="shared" si="1"/>
        <v>55</v>
      </c>
      <c r="I66" s="13">
        <f t="shared" si="2"/>
        <v>-244600</v>
      </c>
      <c r="J66" s="21">
        <f t="shared" si="3"/>
        <v>-44.103858636855385</v>
      </c>
      <c r="K66" s="1"/>
    </row>
    <row r="67" spans="1:11" x14ac:dyDescent="0.2">
      <c r="A67" s="18" t="s">
        <v>109</v>
      </c>
      <c r="B67" s="4" t="s">
        <v>110</v>
      </c>
      <c r="C67" s="10">
        <v>5716820</v>
      </c>
      <c r="D67" s="10">
        <v>38901720</v>
      </c>
      <c r="E67" s="10">
        <f>E68+E69+E71</f>
        <v>7355070</v>
      </c>
      <c r="F67" s="10">
        <f>F68+F69+F71</f>
        <v>7355070</v>
      </c>
      <c r="G67" s="11">
        <f t="shared" si="0"/>
        <v>1638250</v>
      </c>
      <c r="H67" s="7">
        <f t="shared" si="1"/>
        <v>28.656665768731557</v>
      </c>
      <c r="I67" s="11">
        <f t="shared" si="2"/>
        <v>-31546650</v>
      </c>
      <c r="J67" s="19">
        <f t="shared" si="3"/>
        <v>-81.093201020417609</v>
      </c>
      <c r="K67" s="1"/>
    </row>
    <row r="68" spans="1:11" ht="25.5" x14ac:dyDescent="0.2">
      <c r="A68" s="20" t="s">
        <v>6</v>
      </c>
      <c r="B68" s="3" t="s">
        <v>7</v>
      </c>
      <c r="C68" s="12">
        <v>2804320</v>
      </c>
      <c r="D68" s="12">
        <v>2804320</v>
      </c>
      <c r="E68" s="12">
        <v>3246400</v>
      </c>
      <c r="F68" s="10">
        <v>3246400</v>
      </c>
      <c r="G68" s="13">
        <f t="shared" si="0"/>
        <v>442080</v>
      </c>
      <c r="H68" s="8">
        <f t="shared" si="1"/>
        <v>15.764249443715414</v>
      </c>
      <c r="I68" s="13">
        <f t="shared" si="2"/>
        <v>442080</v>
      </c>
      <c r="J68" s="21">
        <f t="shared" si="3"/>
        <v>15.764249443715414</v>
      </c>
      <c r="K68" s="1"/>
    </row>
    <row r="69" spans="1:11" x14ac:dyDescent="0.2">
      <c r="A69" s="20" t="s">
        <v>111</v>
      </c>
      <c r="B69" s="3" t="s">
        <v>112</v>
      </c>
      <c r="C69" s="12">
        <v>2912500</v>
      </c>
      <c r="D69" s="12">
        <v>2912500</v>
      </c>
      <c r="E69" s="12">
        <v>3400000</v>
      </c>
      <c r="F69" s="10">
        <v>3400000</v>
      </c>
      <c r="G69" s="13">
        <f t="shared" si="0"/>
        <v>487500</v>
      </c>
      <c r="H69" s="8">
        <f t="shared" si="1"/>
        <v>16.738197424892704</v>
      </c>
      <c r="I69" s="13">
        <f t="shared" si="2"/>
        <v>487500</v>
      </c>
      <c r="J69" s="21">
        <f t="shared" si="3"/>
        <v>16.738197424892704</v>
      </c>
      <c r="K69" s="1"/>
    </row>
    <row r="70" spans="1:11" ht="63.75" x14ac:dyDescent="0.2">
      <c r="A70" s="20" t="s">
        <v>113</v>
      </c>
      <c r="B70" s="3" t="s">
        <v>114</v>
      </c>
      <c r="C70" s="12">
        <v>0</v>
      </c>
      <c r="D70" s="12">
        <v>4650000</v>
      </c>
      <c r="E70" s="12"/>
      <c r="F70" s="10">
        <v>0</v>
      </c>
      <c r="G70" s="13">
        <f t="shared" si="0"/>
        <v>0</v>
      </c>
      <c r="H70" s="8">
        <v>0</v>
      </c>
      <c r="I70" s="13">
        <f t="shared" si="2"/>
        <v>-4650000</v>
      </c>
      <c r="J70" s="21">
        <f t="shared" si="3"/>
        <v>-100</v>
      </c>
      <c r="K70" s="1"/>
    </row>
    <row r="71" spans="1:11" x14ac:dyDescent="0.2">
      <c r="A71" s="20" t="s">
        <v>115</v>
      </c>
      <c r="B71" s="3" t="s">
        <v>116</v>
      </c>
      <c r="C71" s="12">
        <v>0</v>
      </c>
      <c r="D71" s="12">
        <v>873900</v>
      </c>
      <c r="E71" s="12">
        <v>708670</v>
      </c>
      <c r="F71" s="10">
        <v>708670</v>
      </c>
      <c r="G71" s="13">
        <f t="shared" si="0"/>
        <v>708670</v>
      </c>
      <c r="H71" s="8">
        <v>0</v>
      </c>
      <c r="I71" s="13">
        <f t="shared" si="2"/>
        <v>-165230</v>
      </c>
      <c r="J71" s="21">
        <f t="shared" si="3"/>
        <v>-18.907197619864974</v>
      </c>
      <c r="K71" s="1"/>
    </row>
    <row r="72" spans="1:11" ht="38.25" x14ac:dyDescent="0.2">
      <c r="A72" s="20" t="s">
        <v>117</v>
      </c>
      <c r="B72" s="3" t="s">
        <v>118</v>
      </c>
      <c r="C72" s="12">
        <v>0</v>
      </c>
      <c r="D72" s="12">
        <v>27661000</v>
      </c>
      <c r="E72" s="12"/>
      <c r="F72" s="10">
        <v>0</v>
      </c>
      <c r="G72" s="13">
        <f t="shared" ref="G72" si="6">F72-C72</f>
        <v>0</v>
      </c>
      <c r="H72" s="8">
        <v>0</v>
      </c>
      <c r="I72" s="13">
        <f t="shared" ref="I72" si="7">F72-D72</f>
        <v>-27661000</v>
      </c>
      <c r="J72" s="21">
        <f t="shared" ref="J72" si="8">F72/D72*100-100</f>
        <v>-100</v>
      </c>
      <c r="K72" s="1"/>
    </row>
    <row r="73" spans="1:11" x14ac:dyDescent="0.2">
      <c r="A73" s="20"/>
      <c r="B73" s="3" t="s">
        <v>130</v>
      </c>
      <c r="C73" s="12">
        <v>0</v>
      </c>
      <c r="D73" s="12">
        <v>0</v>
      </c>
      <c r="E73" s="12">
        <v>31828300</v>
      </c>
      <c r="F73" s="10">
        <v>0</v>
      </c>
      <c r="G73" s="13">
        <f t="shared" si="0"/>
        <v>0</v>
      </c>
      <c r="H73" s="8">
        <v>0</v>
      </c>
      <c r="I73" s="13">
        <f t="shared" si="2"/>
        <v>0</v>
      </c>
      <c r="J73" s="21">
        <v>0</v>
      </c>
      <c r="K73" s="1"/>
    </row>
    <row r="74" spans="1:11" ht="13.5" thickBot="1" x14ac:dyDescent="0.25">
      <c r="A74" s="26" t="s">
        <v>119</v>
      </c>
      <c r="B74" s="27"/>
      <c r="C74" s="28">
        <v>449157700</v>
      </c>
      <c r="D74" s="28">
        <v>584111387</v>
      </c>
      <c r="E74" s="28">
        <f>E67+E61+E36+E7+E73</f>
        <v>494649640</v>
      </c>
      <c r="F74" s="28">
        <f>F67+F61+F36+F7+F73</f>
        <v>453000000</v>
      </c>
      <c r="G74" s="29">
        <f t="shared" si="0"/>
        <v>3842300</v>
      </c>
      <c r="H74" s="30">
        <f t="shared" si="1"/>
        <v>0.85544564859958427</v>
      </c>
      <c r="I74" s="29">
        <f t="shared" si="2"/>
        <v>-131111387</v>
      </c>
      <c r="J74" s="31">
        <f t="shared" si="3"/>
        <v>-22.446298757055388</v>
      </c>
      <c r="K74" s="1"/>
    </row>
    <row r="75" spans="1:11" x14ac:dyDescent="0.2">
      <c r="A75" s="5"/>
      <c r="B75" s="5"/>
      <c r="C75" s="14"/>
      <c r="D75" s="14"/>
      <c r="E75" s="14"/>
      <c r="F75" s="14"/>
      <c r="G75" s="15"/>
      <c r="H75" s="9"/>
      <c r="I75" s="15"/>
      <c r="J75" s="9"/>
      <c r="K75" s="1"/>
    </row>
    <row r="76" spans="1:11" x14ac:dyDescent="0.2">
      <c r="B76" s="6" t="s">
        <v>132</v>
      </c>
      <c r="C76" s="6"/>
      <c r="D76" s="6"/>
      <c r="E76" s="1"/>
      <c r="F76" s="1"/>
      <c r="H76" s="16"/>
      <c r="I76" s="17"/>
      <c r="J76" s="16"/>
    </row>
    <row r="77" spans="1:11" x14ac:dyDescent="0.2">
      <c r="H77" s="16"/>
      <c r="I77" s="17"/>
      <c r="J77" s="16"/>
    </row>
  </sheetData>
  <mergeCells count="2">
    <mergeCell ref="A2:J2"/>
    <mergeCell ref="A3:J3"/>
  </mergeCells>
  <pageMargins left="0.59055118110236227" right="0" top="0.39370078740157483" bottom="0.19685039370078741" header="0" footer="0"/>
  <pageSetup paperSize="9" scale="59" fitToHeight="500" orientation="portrait" r:id="rId1"/>
  <rowBreaks count="1" manualBreakCount="1"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Super</cp:lastModifiedBy>
  <cp:lastPrinted>2025-12-10T12:37:38Z</cp:lastPrinted>
  <dcterms:created xsi:type="dcterms:W3CDTF">2025-12-04T14:07:14Z</dcterms:created>
  <dcterms:modified xsi:type="dcterms:W3CDTF">2025-12-12T14:09:17Z</dcterms:modified>
</cp:coreProperties>
</file>